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4000" windowHeight="11028"/>
  </bookViews>
  <sheets>
    <sheet name="Hoja1" sheetId="1" r:id="rId1"/>
    <sheet name="Hoja2" sheetId="2" r:id="rId2"/>
    <sheet name="Hoja3" sheetId="3" r:id="rId3"/>
  </sheets>
  <definedNames>
    <definedName name="Alpha">Hoja1!$B$8</definedName>
    <definedName name="Beta">Hoja1!$B$9</definedName>
    <definedName name="Delta">Hoja1!$B$11</definedName>
    <definedName name="Gamma">Hoja1!$B$10</definedName>
    <definedName name="Ita">Hoja1!$B$13</definedName>
    <definedName name="Lambda1">Hoja1!$B$24</definedName>
    <definedName name="Lambda1_0">Hoja1!$B$24</definedName>
    <definedName name="Lambda2">Hoja1!$B$25</definedName>
    <definedName name="Theta">Hoja1!$B$12</definedName>
    <definedName name="x1bar_0">Hoja1!$B$20</definedName>
    <definedName name="x1bar_1">Hoja1!$C$20</definedName>
    <definedName name="x2bar_0">Hoja1!$B$21</definedName>
    <definedName name="x2bar_1">Hoja1!$C$21</definedName>
    <definedName name="x2bar0">Hoja1!$B$21</definedName>
    <definedName name="z1_0">Hoja1!$B$16</definedName>
    <definedName name="z1_1">Hoja1!$C$16</definedName>
    <definedName name="z2_0">Hoja1!$B$17</definedName>
    <definedName name="z2_1">Hoja1!$C$17</definedName>
  </definedNames>
  <calcPr calcId="162913"/>
</workbook>
</file>

<file path=xl/calcChain.xml><?xml version="1.0" encoding="utf-8"?>
<calcChain xmlns="http://schemas.openxmlformats.org/spreadsheetml/2006/main">
  <c r="C21" i="1" l="1"/>
  <c r="C20" i="1"/>
  <c r="B21" i="1"/>
  <c r="B20" i="1"/>
  <c r="B25" i="1" l="1"/>
  <c r="B24" i="1"/>
  <c r="C25" i="1"/>
  <c r="C24" i="1"/>
  <c r="E4" i="1" l="1"/>
  <c r="E5" i="1" s="1"/>
  <c r="F3" i="1" l="1"/>
  <c r="E6" i="1"/>
  <c r="E7" i="1" s="1"/>
  <c r="E8" i="1" s="1"/>
  <c r="E9" i="1" s="1"/>
  <c r="E10" i="1" s="1"/>
  <c r="E11" i="1" s="1"/>
  <c r="G3" i="1"/>
  <c r="I3" i="1" l="1"/>
  <c r="G4" i="1" s="1"/>
  <c r="H3" i="1"/>
  <c r="F4" i="1" s="1"/>
  <c r="E12" i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B29" i="1"/>
  <c r="B28" i="1"/>
  <c r="I4" i="1" l="1"/>
  <c r="H4" i="1" s="1"/>
  <c r="G5" i="1" l="1"/>
  <c r="F5" i="1"/>
  <c r="H5" i="1" l="1"/>
  <c r="F6" i="1" s="1"/>
  <c r="I5" i="1"/>
  <c r="G6" i="1" s="1"/>
  <c r="H6" i="1" s="1"/>
  <c r="F7" i="1" s="1"/>
  <c r="I6" i="1" l="1"/>
  <c r="G7" i="1" s="1"/>
  <c r="I7" i="1" s="1"/>
  <c r="G8" i="1" s="1"/>
  <c r="H7" i="1" l="1"/>
  <c r="F8" i="1" s="1"/>
  <c r="I8" i="1" s="1"/>
  <c r="G9" i="1" s="1"/>
  <c r="H8" i="1" l="1"/>
  <c r="F9" i="1" s="1"/>
  <c r="I9" i="1" s="1"/>
  <c r="G10" i="1" s="1"/>
  <c r="H9" i="1" l="1"/>
  <c r="F10" i="1" s="1"/>
  <c r="I10" i="1" s="1"/>
  <c r="G11" i="1" s="1"/>
  <c r="H10" i="1" l="1"/>
  <c r="F11" i="1" s="1"/>
  <c r="H11" i="1"/>
  <c r="F12" i="1" s="1"/>
  <c r="I11" i="1"/>
  <c r="G12" i="1" s="1"/>
  <c r="H12" i="1" l="1"/>
  <c r="F13" i="1" s="1"/>
  <c r="I12" i="1"/>
  <c r="G13" i="1" s="1"/>
  <c r="H13" i="1" l="1"/>
  <c r="F14" i="1" s="1"/>
  <c r="I13" i="1"/>
  <c r="G14" i="1" s="1"/>
  <c r="H14" i="1" l="1"/>
  <c r="F15" i="1" s="1"/>
  <c r="I14" i="1"/>
  <c r="G15" i="1" s="1"/>
  <c r="H15" i="1" l="1"/>
  <c r="F16" i="1" s="1"/>
  <c r="I15" i="1"/>
  <c r="G16" i="1" s="1"/>
  <c r="H16" i="1" l="1"/>
  <c r="F17" i="1" s="1"/>
  <c r="I16" i="1"/>
  <c r="G17" i="1" s="1"/>
  <c r="H17" i="1" l="1"/>
  <c r="F18" i="1" s="1"/>
  <c r="I17" i="1"/>
  <c r="G18" i="1" s="1"/>
  <c r="H18" i="1" l="1"/>
  <c r="F19" i="1" s="1"/>
  <c r="I18" i="1"/>
  <c r="G19" i="1" s="1"/>
  <c r="H19" i="1" l="1"/>
  <c r="F20" i="1" s="1"/>
  <c r="I19" i="1"/>
  <c r="G20" i="1" s="1"/>
  <c r="H20" i="1" l="1"/>
  <c r="F21" i="1" s="1"/>
  <c r="I20" i="1"/>
  <c r="G21" i="1" s="1"/>
  <c r="H21" i="1" l="1"/>
  <c r="F22" i="1" s="1"/>
  <c r="I21" i="1"/>
  <c r="G22" i="1" s="1"/>
  <c r="H22" i="1" l="1"/>
  <c r="F23" i="1" s="1"/>
  <c r="I22" i="1"/>
  <c r="G23" i="1" s="1"/>
  <c r="H23" i="1" l="1"/>
  <c r="F24" i="1" s="1"/>
  <c r="I23" i="1"/>
  <c r="G24" i="1" s="1"/>
  <c r="H24" i="1" l="1"/>
  <c r="F25" i="1" s="1"/>
  <c r="I24" i="1"/>
  <c r="G25" i="1" s="1"/>
  <c r="H25" i="1" l="1"/>
  <c r="F26" i="1" s="1"/>
  <c r="I25" i="1"/>
  <c r="G26" i="1" s="1"/>
  <c r="H26" i="1" l="1"/>
  <c r="F27" i="1" s="1"/>
  <c r="I26" i="1"/>
  <c r="G27" i="1" s="1"/>
  <c r="H27" i="1" l="1"/>
  <c r="F28" i="1" s="1"/>
  <c r="I27" i="1"/>
  <c r="G28" i="1" s="1"/>
  <c r="H28" i="1" l="1"/>
  <c r="F29" i="1" s="1"/>
  <c r="I28" i="1"/>
  <c r="G29" i="1" s="1"/>
  <c r="H29" i="1" l="1"/>
  <c r="F30" i="1" s="1"/>
  <c r="I29" i="1"/>
  <c r="G30" i="1" s="1"/>
  <c r="H30" i="1" l="1"/>
  <c r="F31" i="1" s="1"/>
  <c r="I30" i="1"/>
  <c r="G31" i="1" s="1"/>
  <c r="H31" i="1" l="1"/>
  <c r="F32" i="1" s="1"/>
  <c r="I31" i="1"/>
  <c r="G32" i="1" s="1"/>
  <c r="H32" i="1" l="1"/>
  <c r="F33" i="1" s="1"/>
  <c r="I32" i="1"/>
  <c r="G33" i="1" s="1"/>
  <c r="H33" i="1" l="1"/>
  <c r="I33" i="1"/>
</calcChain>
</file>

<file path=xl/sharedStrings.xml><?xml version="1.0" encoding="utf-8"?>
<sst xmlns="http://schemas.openxmlformats.org/spreadsheetml/2006/main" count="42" uniqueCount="38">
  <si>
    <t xml:space="preserve"> </t>
  </si>
  <si>
    <t>Alpha</t>
  </si>
  <si>
    <t>Beta</t>
  </si>
  <si>
    <t>Gamma</t>
  </si>
  <si>
    <t>Delta</t>
  </si>
  <si>
    <t>Ita</t>
  </si>
  <si>
    <t>Theta</t>
  </si>
  <si>
    <r>
      <t>x</t>
    </r>
    <r>
      <rPr>
        <b/>
        <vertAlign val="subscript"/>
        <sz val="11"/>
        <color theme="0" tint="-4.9989318521683403E-2"/>
        <rFont val="Times New Roman"/>
        <family val="1"/>
      </rPr>
      <t>1</t>
    </r>
  </si>
  <si>
    <r>
      <t>x</t>
    </r>
    <r>
      <rPr>
        <b/>
        <vertAlign val="subscript"/>
        <sz val="11"/>
        <color theme="0" tint="-4.9989318521683403E-2"/>
        <rFont val="Times New Roman"/>
        <family val="1"/>
      </rPr>
      <t>2</t>
    </r>
  </si>
  <si>
    <r>
      <t>∆x</t>
    </r>
    <r>
      <rPr>
        <b/>
        <vertAlign val="subscript"/>
        <sz val="11"/>
        <color theme="0" tint="-4.9989318521683403E-2"/>
        <rFont val="Times New Roman"/>
        <family val="1"/>
      </rPr>
      <t>1</t>
    </r>
  </si>
  <si>
    <r>
      <t>∆x</t>
    </r>
    <r>
      <rPr>
        <b/>
        <vertAlign val="subscript"/>
        <sz val="11"/>
        <color theme="0" tint="-4.9989318521683403E-2"/>
        <rFont val="Times New Roman"/>
        <family val="1"/>
      </rPr>
      <t>2</t>
    </r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</si>
  <si>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</si>
  <si>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</si>
  <si>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r>
      <t>x</t>
    </r>
    <r>
      <rPr>
        <vertAlign val="subscript"/>
        <sz val="11"/>
        <rFont val="Times New Roman"/>
        <family val="1"/>
      </rPr>
      <t>1</t>
    </r>
  </si>
  <si>
    <r>
      <t>∆x</t>
    </r>
    <r>
      <rPr>
        <vertAlign val="subscript"/>
        <sz val="11"/>
        <rFont val="Times New Roman"/>
        <family val="1"/>
      </rPr>
      <t>1</t>
    </r>
  </si>
  <si>
    <r>
      <t>x</t>
    </r>
    <r>
      <rPr>
        <vertAlign val="subscript"/>
        <sz val="11"/>
        <rFont val="Times New Roman"/>
        <family val="1"/>
      </rPr>
      <t>2</t>
    </r>
  </si>
  <si>
    <r>
      <t>∆x</t>
    </r>
    <r>
      <rPr>
        <vertAlign val="subscript"/>
        <sz val="11"/>
        <rFont val="Times New Roman"/>
        <family val="1"/>
      </rPr>
      <t>2</t>
    </r>
  </si>
  <si>
    <r>
      <t>z</t>
    </r>
    <r>
      <rPr>
        <vertAlign val="subscript"/>
        <sz val="11"/>
        <rFont val="Times New Roman"/>
        <family val="1"/>
      </rPr>
      <t>1</t>
    </r>
  </si>
  <si>
    <r>
      <t>z</t>
    </r>
    <r>
      <rPr>
        <vertAlign val="subscript"/>
        <sz val="11"/>
        <rFont val="Times New Roman"/>
        <family val="1"/>
      </rPr>
      <t>2</t>
    </r>
  </si>
  <si>
    <t>Time</t>
  </si>
  <si>
    <t>Endogenous variables</t>
  </si>
  <si>
    <t>Parameters</t>
  </si>
  <si>
    <t>Exogenous variables</t>
  </si>
  <si>
    <t>Initial</t>
  </si>
  <si>
    <t>Final</t>
  </si>
  <si>
    <t>Steady State</t>
  </si>
  <si>
    <t>Initial SS</t>
  </si>
  <si>
    <t>Final SS</t>
  </si>
  <si>
    <t>Eigenvalues</t>
  </si>
  <si>
    <t>Real</t>
  </si>
  <si>
    <t>Imaginary</t>
  </si>
  <si>
    <t>Stability condition</t>
  </si>
  <si>
    <r>
      <t>Modulus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</si>
  <si>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Modulus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</si>
  <si>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EXERCISE 1.2: Example of dynamical system (Saddle point)</t>
  </si>
  <si>
    <t>Variation over time</t>
  </si>
  <si>
    <r>
      <t>Steady State of x</t>
    </r>
    <r>
      <rPr>
        <vertAlign val="subscript"/>
        <sz val="11"/>
        <rFont val="Times New Roman"/>
        <family val="1"/>
      </rPr>
      <t>1</t>
    </r>
  </si>
  <si>
    <r>
      <t>Steady State of x</t>
    </r>
    <r>
      <rPr>
        <vertAlign val="subscript"/>
        <sz val="11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</si>
</sst>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00"/>
  </numFmts>
  <fonts count="8" x14ac:knownFonts="1">
    <font>
      <sz val="10"/>
      <name val="Arial"/>
      <family val="2"/>
    </font>
    <font>
      <b/>
      <sz val="11"/>
      <color theme="0" tint="-4.9989318521683403E-2"/>
      <name val="Times New Roman"/>
      <family val="1"/>
    </font>
    <font>
      <b/>
      <vertAlign val="subscript"/>
      <sz val="11"/>
      <color theme="0" tint="-4.9989318521683403E-2"/>
      <name val="Times New Roman"/>
      <family val="1"/>
    </font>
    <font>
      <vertAlign val="subscript"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 tint="-4.9989318521683403E-2"/>
      <name val="Times New Roman"/>
      <family val="1"/>
    </font>
    <font>
      <sz val="11"/>
      <color theme="0" tint="-4.9989318521683403E-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6" fontId="5" fillId="0" borderId="0" xfId="0" applyNumberFormat="1" applyFont="1" applyAlignment="1">
      <alignment vertical="center"/>
    </xf>
    <xf numFmtId="0" fontId="4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3" borderId="3" xfId="0" applyFont="1" applyFill="1" applyBorder="1" applyAlignment="1"/>
    <xf numFmtId="0" fontId="5" fillId="3" borderId="0" xfId="0" applyFont="1" applyFill="1" applyBorder="1" applyAlignment="1"/>
    <xf numFmtId="0" fontId="5" fillId="3" borderId="6" xfId="0" applyFont="1" applyFill="1" applyBorder="1" applyAlignment="1">
      <alignment vertical="center"/>
    </xf>
    <xf numFmtId="0" fontId="5" fillId="3" borderId="4" xfId="0" applyFont="1" applyFill="1" applyBorder="1" applyAlignment="1"/>
    <xf numFmtId="0" fontId="5" fillId="3" borderId="7" xfId="0" applyFont="1" applyFill="1" applyBorder="1" applyAlignment="1"/>
    <xf numFmtId="0" fontId="5" fillId="3" borderId="8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2" fontId="5" fillId="3" borderId="6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2" fontId="5" fillId="3" borderId="8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165" fontId="5" fillId="3" borderId="0" xfId="0" applyNumberFormat="1" applyFont="1" applyFill="1" applyBorder="1" applyAlignment="1">
      <alignment horizontal="right" vertical="center"/>
    </xf>
    <xf numFmtId="165" fontId="5" fillId="3" borderId="6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right" vertical="center"/>
    </xf>
    <xf numFmtId="165" fontId="5" fillId="3" borderId="8" xfId="0" applyNumberFormat="1" applyFont="1" applyFill="1" applyBorder="1" applyAlignment="1">
      <alignment horizontal="right" vertical="center"/>
    </xf>
    <xf numFmtId="2" fontId="5" fillId="3" borderId="0" xfId="0" applyNumberFormat="1" applyFont="1" applyFill="1" applyBorder="1" applyAlignment="1">
      <alignment horizontal="right" vertical="center"/>
    </xf>
    <xf numFmtId="2" fontId="5" fillId="3" borderId="6" xfId="0" applyNumberFormat="1" applyFont="1" applyFill="1" applyBorder="1" applyAlignment="1">
      <alignment horizontal="right" vertical="center"/>
    </xf>
    <xf numFmtId="2" fontId="5" fillId="3" borderId="7" xfId="0" applyNumberFormat="1" applyFont="1" applyFill="1" applyBorder="1" applyAlignment="1">
      <alignment horizontal="right" vertical="center"/>
    </xf>
    <xf numFmtId="2" fontId="5" fillId="3" borderId="8" xfId="0" applyNumberFormat="1" applyFont="1" applyFill="1" applyBorder="1" applyAlignment="1">
      <alignment horizontal="right" vertical="center"/>
    </xf>
    <xf numFmtId="2" fontId="5" fillId="3" borderId="0" xfId="0" applyNumberFormat="1" applyFont="1" applyFill="1" applyBorder="1" applyAlignment="1">
      <alignment vertical="center"/>
    </xf>
    <xf numFmtId="2" fontId="5" fillId="3" borderId="7" xfId="0" applyNumberFormat="1" applyFont="1" applyFill="1" applyBorder="1" applyAlignment="1">
      <alignment vertical="center"/>
    </xf>
    <xf numFmtId="165" fontId="5" fillId="3" borderId="6" xfId="0" applyNumberFormat="1" applyFont="1" applyFill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4" fillId="3" borderId="0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Arial"/>
              </a:defRPr>
            </a:pPr>
            <a:r>
              <a:rPr lang="es-ES" sz="1100">
                <a:latin typeface="Times New Roman" panose="02020603050405020304" pitchFamily="18" charset="0"/>
              </a:rPr>
              <a:t>Variable x</a:t>
            </a:r>
            <a:r>
              <a:rPr lang="es-ES" sz="1100" baseline="-25000">
                <a:latin typeface="Times New Roman" panose="02020603050405020304" pitchFamily="18" charset="0"/>
              </a:rPr>
              <a:t>2</a:t>
            </a:r>
          </a:p>
        </c:rich>
      </c:tx>
      <c:layout>
        <c:manualLayout>
          <c:xMode val="edge"/>
          <c:yMode val="edge"/>
          <c:x val="0.38991101046406162"/>
          <c:y val="3.9756717157343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54089709762531"/>
          <c:y val="0.1606425702811245"/>
          <c:w val="0.8289104612559115"/>
          <c:h val="0.62382852478379325"/>
        </c:manualLayout>
      </c:layout>
      <c:lineChart>
        <c:grouping val="standard"/>
        <c:varyColors val="0"/>
        <c:ser>
          <c:idx val="0"/>
          <c:order val="0"/>
          <c:spPr>
            <a:ln w="190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Hoja1!$G$3:$G$33</c:f>
              <c:numCache>
                <c:formatCode>0.000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B7-4D96-8992-87F81A245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5036992"/>
        <c:axId val="565040912"/>
      </c:lineChart>
      <c:catAx>
        <c:axId val="56503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"/>
                    <a:cs typeface="Arial"/>
                  </a:defRPr>
                </a:pPr>
                <a:r>
                  <a:rPr lang="es-ES" sz="1100" baseline="0">
                    <a:latin typeface="Times New Roman" panose="02020603050405020304" pitchFamily="18" charset="0"/>
                  </a:rPr>
                  <a:t>Time</a:t>
                </a:r>
              </a:p>
            </c:rich>
          </c:tx>
          <c:layout>
            <c:manualLayout>
              <c:xMode val="edge"/>
              <c:yMode val="edge"/>
              <c:x val="0.46382134144167847"/>
              <c:y val="0.89441581597893927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650409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6504091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65036992"/>
        <c:crosses val="autoZero"/>
        <c:crossBetween val="between"/>
      </c:valAx>
      <c:spPr>
        <a:noFill/>
        <a:ln>
          <a:solidFill>
            <a:schemeClr val="bg2">
              <a:lumMod val="50000"/>
            </a:schemeClr>
          </a:solidFill>
        </a:ln>
        <a:effectLst>
          <a:outerShdw blurRad="50800" dist="50800" dir="5400000" algn="ctr" rotWithShape="0">
            <a:schemeClr val="bg1"/>
          </a:outerShdw>
          <a:softEdge rad="12700"/>
        </a:effectLst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  <a:miter lim="800000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Arial"/>
              </a:defRPr>
            </a:pPr>
            <a:r>
              <a:rPr lang="es-ES" sz="1100">
                <a:latin typeface="Times New Roman" panose="02020603050405020304" pitchFamily="18" charset="0"/>
              </a:rPr>
              <a:t>Variable x</a:t>
            </a:r>
            <a:r>
              <a:rPr lang="es-ES" sz="1100" baseline="-25000">
                <a:latin typeface="Times New Roman" panose="02020603050405020304" pitchFamily="18" charset="0"/>
              </a:rPr>
              <a:t>1</a:t>
            </a:r>
          </a:p>
        </c:rich>
      </c:tx>
      <c:layout>
        <c:manualLayout>
          <c:xMode val="edge"/>
          <c:yMode val="edge"/>
          <c:x val="0.38991101046406162"/>
          <c:y val="3.9756717157343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67237247517985"/>
          <c:y val="0.16239996043252411"/>
          <c:w val="0.82648443125133308"/>
          <c:h val="0.63370797577741567"/>
        </c:manualLayout>
      </c:layout>
      <c:lineChart>
        <c:grouping val="standard"/>
        <c:varyColors val="0"/>
        <c:ser>
          <c:idx val="0"/>
          <c:order val="0"/>
          <c:spPr>
            <a:ln w="19050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dPt>
            <c:idx val="25"/>
            <c:bubble3D val="0"/>
            <c:spPr>
              <a:ln w="19050">
                <a:solidFill>
                  <a:schemeClr val="tx1">
                    <a:lumMod val="50000"/>
                    <a:lumOff val="50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162-45A3-B6DE-3A4768B79E08}"/>
              </c:ext>
            </c:extLst>
          </c:dPt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Hoja1!$F$3:$F$33</c:f>
              <c:numCache>
                <c:formatCode>0.000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04-45AA-AABF-6E0E7CF09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7441648"/>
        <c:axId val="577448928"/>
      </c:lineChart>
      <c:catAx>
        <c:axId val="57744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"/>
                    <a:cs typeface="Arial"/>
                  </a:defRPr>
                </a:pPr>
                <a:r>
                  <a:rPr lang="es-ES" sz="1100" baseline="0">
                    <a:latin typeface="Times New Roman" panose="02020603050405020304" pitchFamily="18" charset="0"/>
                  </a:rPr>
                  <a:t>Time</a:t>
                </a:r>
              </a:p>
            </c:rich>
          </c:tx>
          <c:layout>
            <c:manualLayout>
              <c:xMode val="edge"/>
              <c:yMode val="edge"/>
              <c:x val="0.43897173803142681"/>
              <c:y val="0.91920732799966209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7744892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7744892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77441648"/>
        <c:crosses val="autoZero"/>
        <c:crossBetween val="between"/>
      </c:valAx>
      <c:spPr>
        <a:noFill/>
        <a:ln>
          <a:solidFill>
            <a:schemeClr val="tx1"/>
          </a:solidFill>
        </a:ln>
        <a:effectLst>
          <a:outerShdw blurRad="50800" dist="50800" dir="5400000" algn="ctr" rotWithShape="0">
            <a:schemeClr val="bg1"/>
          </a:outerShdw>
          <a:softEdge rad="12700"/>
        </a:effectLst>
      </c:spPr>
    </c:plotArea>
    <c:plotVisOnly val="0"/>
    <c:dispBlanksAs val="gap"/>
    <c:showDLblsOverMax val="0"/>
  </c:chart>
  <c:spPr>
    <a:solidFill>
      <a:srgbClr val="FFFFFF"/>
    </a:solidFill>
    <a:ln w="3175">
      <a:solidFill>
        <a:schemeClr val="bg2">
          <a:lumMod val="50000"/>
        </a:schemeClr>
      </a:solidFill>
      <a:prstDash val="solid"/>
      <a:miter lim="800000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44" r="0.750000000000000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8659</xdr:colOff>
      <xdr:row>17</xdr:row>
      <xdr:rowOff>157596</xdr:rowOff>
    </xdr:from>
    <xdr:to>
      <xdr:col>14</xdr:col>
      <xdr:colOff>560659</xdr:colOff>
      <xdr:row>32</xdr:row>
      <xdr:rowOff>105846</xdr:rowOff>
    </xdr:to>
    <xdr:graphicFrame macro="">
      <xdr:nvGraphicFramePr>
        <xdr:cNvPr id="1067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13853</xdr:rowOff>
    </xdr:from>
    <xdr:to>
      <xdr:col>14</xdr:col>
      <xdr:colOff>552000</xdr:colOff>
      <xdr:row>15</xdr:row>
      <xdr:rowOff>133553</xdr:rowOff>
    </xdr:to>
    <xdr:graphicFrame macro="">
      <xdr:nvGraphicFramePr>
        <xdr:cNvPr id="1068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5"/>
  <sheetViews>
    <sheetView tabSelected="1" zoomScale="110" zoomScaleNormal="110" workbookViewId="0">
      <selection activeCell="P1" sqref="P1"/>
    </sheetView>
  </sheetViews>
  <sheetFormatPr baseColWidth="10" defaultColWidth="11.44140625" defaultRowHeight="13.8" x14ac:dyDescent="0.25"/>
  <cols>
    <col min="1" max="1" width="24.5546875" style="1" customWidth="1"/>
    <col min="2" max="2" width="11.44140625" style="1"/>
    <col min="3" max="3" width="22" style="1" customWidth="1"/>
    <col min="4" max="4" width="8.44140625" style="1" customWidth="1"/>
    <col min="5" max="5" width="9.44140625" style="1" customWidth="1"/>
    <col min="6" max="7" width="9.109375" style="1" customWidth="1"/>
    <col min="8" max="8" width="8.6640625" style="1" customWidth="1"/>
    <col min="9" max="9" width="8.33203125" style="1" customWidth="1"/>
    <col min="10" max="10" width="7.5546875" style="1" customWidth="1"/>
    <col min="11" max="16384" width="11.44140625" style="1"/>
  </cols>
  <sheetData>
    <row r="1" spans="1:57" ht="13.95" customHeight="1" thickBot="1" x14ac:dyDescent="0.3">
      <c r="A1" s="8" t="s">
        <v>34</v>
      </c>
      <c r="B1" s="9"/>
      <c r="C1" s="10"/>
      <c r="BB1" s="2"/>
    </row>
    <row r="2" spans="1:57" ht="13.95" customHeight="1" thickBot="1" x14ac:dyDescent="0.4">
      <c r="A2" s="1" t="s">
        <v>0</v>
      </c>
      <c r="E2" s="43" t="s">
        <v>19</v>
      </c>
      <c r="F2" s="44" t="s">
        <v>7</v>
      </c>
      <c r="G2" s="44" t="s">
        <v>8</v>
      </c>
      <c r="H2" s="44" t="s">
        <v>9</v>
      </c>
      <c r="I2" s="45" t="s">
        <v>10</v>
      </c>
      <c r="BB2" s="3"/>
      <c r="BC2" s="3"/>
      <c r="BD2" s="3"/>
    </row>
    <row r="3" spans="1:57" ht="13.95" customHeight="1" x14ac:dyDescent="0.25">
      <c r="A3" s="38" t="s">
        <v>20</v>
      </c>
      <c r="B3" s="39" t="s">
        <v>35</v>
      </c>
      <c r="C3" s="40"/>
      <c r="E3" s="23">
        <v>0</v>
      </c>
      <c r="F3" s="24">
        <f>x1bar_0</f>
        <v>4</v>
      </c>
      <c r="G3" s="24">
        <f>x2bar_0</f>
        <v>4</v>
      </c>
      <c r="H3" s="24">
        <f>-Alpha*F3+Beta*G3+Theta*z1_0</f>
        <v>0</v>
      </c>
      <c r="I3" s="25">
        <f>Gamma*F3-Delta*G3+Ita*z2_0</f>
        <v>0</v>
      </c>
    </row>
    <row r="4" spans="1:57" ht="13.95" customHeight="1" x14ac:dyDescent="0.35">
      <c r="A4" s="11" t="s">
        <v>13</v>
      </c>
      <c r="B4" s="12" t="s">
        <v>14</v>
      </c>
      <c r="C4" s="13"/>
      <c r="E4" s="23">
        <f>E3+1</f>
        <v>1</v>
      </c>
      <c r="F4" s="24">
        <f t="shared" ref="F4:F7" si="0">F3+H3</f>
        <v>4</v>
      </c>
      <c r="G4" s="24">
        <f t="shared" ref="G4:G8" si="1">G3+I3</f>
        <v>4</v>
      </c>
      <c r="H4" s="37">
        <f>(1/(Alpha+Lambda1))*(z1_1-z1_0)+(Lambda1/(Alpha+Lambda1))*(x1bar_1-x1bar_0)+(Beta/(Alpha+Lambda1))*I4</f>
        <v>0</v>
      </c>
      <c r="I4" s="25">
        <f t="shared" ref="I4:I33" si="2">Gamma*F4-Delta*G4+Ita*z2_1</f>
        <v>0</v>
      </c>
    </row>
    <row r="5" spans="1:57" ht="13.95" customHeight="1" thickBot="1" x14ac:dyDescent="0.4">
      <c r="A5" s="14" t="s">
        <v>15</v>
      </c>
      <c r="B5" s="15" t="s">
        <v>16</v>
      </c>
      <c r="C5" s="16"/>
      <c r="E5" s="23">
        <f>E4+1</f>
        <v>2</v>
      </c>
      <c r="F5" s="24">
        <f>F4+H4</f>
        <v>4</v>
      </c>
      <c r="G5" s="24">
        <f t="shared" si="1"/>
        <v>4</v>
      </c>
      <c r="H5" s="24">
        <f t="shared" ref="H5:H33" si="3">-Alpha*F5+Beta*G5+Theta*z1_1</f>
        <v>0</v>
      </c>
      <c r="I5" s="25">
        <f t="shared" si="2"/>
        <v>0</v>
      </c>
    </row>
    <row r="6" spans="1:57" ht="13.95" customHeight="1" thickBot="1" x14ac:dyDescent="0.3">
      <c r="E6" s="23">
        <f t="shared" ref="E6:E33" si="4">E5+1</f>
        <v>3</v>
      </c>
      <c r="F6" s="24">
        <f t="shared" si="0"/>
        <v>4</v>
      </c>
      <c r="G6" s="24">
        <f t="shared" si="1"/>
        <v>4</v>
      </c>
      <c r="H6" s="24">
        <f t="shared" si="3"/>
        <v>0</v>
      </c>
      <c r="I6" s="25">
        <f t="shared" si="2"/>
        <v>0</v>
      </c>
      <c r="BE6" s="4"/>
    </row>
    <row r="7" spans="1:57" ht="13.95" customHeight="1" x14ac:dyDescent="0.25">
      <c r="A7" s="38" t="s">
        <v>21</v>
      </c>
      <c r="B7" s="40"/>
      <c r="E7" s="23">
        <f t="shared" si="4"/>
        <v>4</v>
      </c>
      <c r="F7" s="24">
        <f t="shared" si="0"/>
        <v>4</v>
      </c>
      <c r="G7" s="24">
        <f t="shared" si="1"/>
        <v>4</v>
      </c>
      <c r="H7" s="24">
        <f t="shared" si="3"/>
        <v>0</v>
      </c>
      <c r="I7" s="25">
        <f t="shared" si="2"/>
        <v>0</v>
      </c>
    </row>
    <row r="8" spans="1:57" ht="13.95" customHeight="1" x14ac:dyDescent="0.25">
      <c r="A8" s="17" t="s">
        <v>1</v>
      </c>
      <c r="B8" s="18">
        <v>0.25</v>
      </c>
      <c r="E8" s="23">
        <f t="shared" si="4"/>
        <v>5</v>
      </c>
      <c r="F8" s="24">
        <f>F7+H7</f>
        <v>4</v>
      </c>
      <c r="G8" s="24">
        <f t="shared" si="1"/>
        <v>4</v>
      </c>
      <c r="H8" s="24">
        <f t="shared" si="3"/>
        <v>0</v>
      </c>
      <c r="I8" s="25">
        <f t="shared" si="2"/>
        <v>0</v>
      </c>
    </row>
    <row r="9" spans="1:57" ht="13.95" customHeight="1" x14ac:dyDescent="0.25">
      <c r="A9" s="17" t="s">
        <v>2</v>
      </c>
      <c r="B9" s="18">
        <v>0.5</v>
      </c>
      <c r="C9" s="1" t="s">
        <v>0</v>
      </c>
      <c r="E9" s="23">
        <f t="shared" si="4"/>
        <v>6</v>
      </c>
      <c r="F9" s="24">
        <f t="shared" ref="F9:F32" si="5">F8+H8</f>
        <v>4</v>
      </c>
      <c r="G9" s="24">
        <f t="shared" ref="G9:G32" si="6">G8+I8</f>
        <v>4</v>
      </c>
      <c r="H9" s="24">
        <f t="shared" si="3"/>
        <v>0</v>
      </c>
      <c r="I9" s="25">
        <f t="shared" si="2"/>
        <v>0</v>
      </c>
    </row>
    <row r="10" spans="1:57" ht="13.95" customHeight="1" x14ac:dyDescent="0.25">
      <c r="A10" s="17" t="s">
        <v>3</v>
      </c>
      <c r="B10" s="18">
        <v>0.5</v>
      </c>
      <c r="E10" s="23">
        <f t="shared" si="4"/>
        <v>7</v>
      </c>
      <c r="F10" s="24">
        <f t="shared" si="5"/>
        <v>4</v>
      </c>
      <c r="G10" s="24">
        <f t="shared" si="6"/>
        <v>4</v>
      </c>
      <c r="H10" s="24">
        <f t="shared" si="3"/>
        <v>0</v>
      </c>
      <c r="I10" s="25">
        <f t="shared" si="2"/>
        <v>0</v>
      </c>
      <c r="K10" s="1" t="s">
        <v>0</v>
      </c>
    </row>
    <row r="11" spans="1:57" ht="13.95" customHeight="1" x14ac:dyDescent="0.25">
      <c r="A11" s="17" t="s">
        <v>4</v>
      </c>
      <c r="B11" s="18">
        <v>0.25</v>
      </c>
      <c r="E11" s="23">
        <f t="shared" si="4"/>
        <v>8</v>
      </c>
      <c r="F11" s="24">
        <f t="shared" si="5"/>
        <v>4</v>
      </c>
      <c r="G11" s="24">
        <f t="shared" si="6"/>
        <v>4</v>
      </c>
      <c r="H11" s="24">
        <f t="shared" si="3"/>
        <v>0</v>
      </c>
      <c r="I11" s="25">
        <f t="shared" si="2"/>
        <v>0</v>
      </c>
    </row>
    <row r="12" spans="1:57" ht="13.95" customHeight="1" x14ac:dyDescent="0.25">
      <c r="A12" s="17" t="s">
        <v>6</v>
      </c>
      <c r="B12" s="18">
        <v>1</v>
      </c>
      <c r="E12" s="23">
        <f t="shared" si="4"/>
        <v>9</v>
      </c>
      <c r="F12" s="24">
        <f t="shared" ref="F12:F13" si="7">F11+H11</f>
        <v>4</v>
      </c>
      <c r="G12" s="24">
        <f t="shared" ref="G12:G13" si="8">G11+I11</f>
        <v>4</v>
      </c>
      <c r="H12" s="24">
        <f t="shared" si="3"/>
        <v>0</v>
      </c>
      <c r="I12" s="25">
        <f t="shared" si="2"/>
        <v>0</v>
      </c>
    </row>
    <row r="13" spans="1:57" ht="13.95" customHeight="1" thickBot="1" x14ac:dyDescent="0.3">
      <c r="A13" s="19" t="s">
        <v>5</v>
      </c>
      <c r="B13" s="20">
        <v>1</v>
      </c>
      <c r="C13" s="2" t="s">
        <v>0</v>
      </c>
      <c r="E13" s="23">
        <f t="shared" si="4"/>
        <v>10</v>
      </c>
      <c r="F13" s="24">
        <f t="shared" si="7"/>
        <v>4</v>
      </c>
      <c r="G13" s="24">
        <f t="shared" si="8"/>
        <v>4</v>
      </c>
      <c r="H13" s="24">
        <f t="shared" si="3"/>
        <v>0</v>
      </c>
      <c r="I13" s="25">
        <f t="shared" si="2"/>
        <v>0</v>
      </c>
    </row>
    <row r="14" spans="1:57" ht="13.95" customHeight="1" thickBot="1" x14ac:dyDescent="0.3">
      <c r="A14" s="5"/>
      <c r="B14" s="5"/>
      <c r="C14" s="6" t="s">
        <v>0</v>
      </c>
      <c r="E14" s="23">
        <f t="shared" si="4"/>
        <v>11</v>
      </c>
      <c r="F14" s="24">
        <f t="shared" si="5"/>
        <v>4</v>
      </c>
      <c r="G14" s="24">
        <f t="shared" si="6"/>
        <v>4</v>
      </c>
      <c r="H14" s="24">
        <f t="shared" si="3"/>
        <v>0</v>
      </c>
      <c r="I14" s="25">
        <f t="shared" si="2"/>
        <v>0</v>
      </c>
    </row>
    <row r="15" spans="1:57" ht="13.95" customHeight="1" x14ac:dyDescent="0.25">
      <c r="A15" s="38" t="s">
        <v>22</v>
      </c>
      <c r="B15" s="41" t="s">
        <v>23</v>
      </c>
      <c r="C15" s="42" t="s">
        <v>24</v>
      </c>
      <c r="E15" s="23">
        <f t="shared" si="4"/>
        <v>12</v>
      </c>
      <c r="F15" s="24">
        <f t="shared" si="5"/>
        <v>4</v>
      </c>
      <c r="G15" s="24">
        <f t="shared" si="6"/>
        <v>4</v>
      </c>
      <c r="H15" s="24">
        <f t="shared" si="3"/>
        <v>0</v>
      </c>
      <c r="I15" s="25">
        <f t="shared" si="2"/>
        <v>0</v>
      </c>
    </row>
    <row r="16" spans="1:57" ht="13.95" customHeight="1" x14ac:dyDescent="0.35">
      <c r="A16" s="11" t="s">
        <v>17</v>
      </c>
      <c r="B16" s="21">
        <v>-1</v>
      </c>
      <c r="C16" s="13">
        <v>-1</v>
      </c>
      <c r="E16" s="23">
        <f t="shared" si="4"/>
        <v>13</v>
      </c>
      <c r="F16" s="24">
        <f t="shared" si="5"/>
        <v>4</v>
      </c>
      <c r="G16" s="24">
        <f t="shared" si="6"/>
        <v>4</v>
      </c>
      <c r="H16" s="24">
        <f t="shared" si="3"/>
        <v>0</v>
      </c>
      <c r="I16" s="25">
        <f t="shared" si="2"/>
        <v>0</v>
      </c>
    </row>
    <row r="17" spans="1:9" ht="13.95" customHeight="1" thickBot="1" x14ac:dyDescent="0.4">
      <c r="A17" s="14" t="s">
        <v>18</v>
      </c>
      <c r="B17" s="22">
        <v>-1</v>
      </c>
      <c r="C17" s="16">
        <v>-1</v>
      </c>
      <c r="E17" s="23">
        <f t="shared" si="4"/>
        <v>14</v>
      </c>
      <c r="F17" s="24">
        <f t="shared" si="5"/>
        <v>4</v>
      </c>
      <c r="G17" s="24">
        <f t="shared" si="6"/>
        <v>4</v>
      </c>
      <c r="H17" s="24">
        <f t="shared" si="3"/>
        <v>0</v>
      </c>
      <c r="I17" s="25">
        <f t="shared" si="2"/>
        <v>0</v>
      </c>
    </row>
    <row r="18" spans="1:9" ht="13.95" customHeight="1" thickBot="1" x14ac:dyDescent="0.3">
      <c r="E18" s="23">
        <f t="shared" si="4"/>
        <v>15</v>
      </c>
      <c r="F18" s="24">
        <f t="shared" si="5"/>
        <v>4</v>
      </c>
      <c r="G18" s="24">
        <f t="shared" si="6"/>
        <v>4</v>
      </c>
      <c r="H18" s="24">
        <f t="shared" si="3"/>
        <v>0</v>
      </c>
      <c r="I18" s="25">
        <f t="shared" si="2"/>
        <v>0</v>
      </c>
    </row>
    <row r="19" spans="1:9" ht="13.95" customHeight="1" x14ac:dyDescent="0.25">
      <c r="A19" s="38" t="s">
        <v>25</v>
      </c>
      <c r="B19" s="41" t="s">
        <v>26</v>
      </c>
      <c r="C19" s="42" t="s">
        <v>27</v>
      </c>
      <c r="E19" s="23">
        <f t="shared" si="4"/>
        <v>16</v>
      </c>
      <c r="F19" s="24">
        <f t="shared" si="5"/>
        <v>4</v>
      </c>
      <c r="G19" s="24">
        <f t="shared" si="6"/>
        <v>4</v>
      </c>
      <c r="H19" s="24">
        <f t="shared" si="3"/>
        <v>0</v>
      </c>
      <c r="I19" s="25">
        <f t="shared" si="2"/>
        <v>0</v>
      </c>
    </row>
    <row r="20" spans="1:9" ht="13.95" customHeight="1" x14ac:dyDescent="0.25">
      <c r="A20" s="17" t="s">
        <v>36</v>
      </c>
      <c r="B20" s="29">
        <f>Theta*Delta/((Alpha*Delta-Gamma*Beta))*z1_0+Ita*Beta/((Alpha*Delta-Gamma*Beta))*z2_0</f>
        <v>4</v>
      </c>
      <c r="C20" s="30">
        <f>Theta*Delta/((Alpha*Delta-Gamma*Beta))*z1_1+Ita*Beta/((Alpha*Delta-Gamma*Beta))*z2_1</f>
        <v>4</v>
      </c>
      <c r="E20" s="23">
        <f t="shared" si="4"/>
        <v>17</v>
      </c>
      <c r="F20" s="24">
        <f t="shared" si="5"/>
        <v>4</v>
      </c>
      <c r="G20" s="24">
        <f t="shared" si="6"/>
        <v>4</v>
      </c>
      <c r="H20" s="24">
        <f t="shared" si="3"/>
        <v>0</v>
      </c>
      <c r="I20" s="25">
        <f t="shared" si="2"/>
        <v>0</v>
      </c>
    </row>
    <row r="21" spans="1:9" ht="13.95" customHeight="1" thickBot="1" x14ac:dyDescent="0.3">
      <c r="A21" s="46" t="s">
        <v>37</v>
      </c>
      <c r="B21" s="31">
        <f>Theta*Gamma/((Alpha*Delta-Gamma*Beta))*z1_0+Ita*Alpha/((Alpha*Delta-Gamma*Beta))*z2_0</f>
        <v>4</v>
      </c>
      <c r="C21" s="32">
        <f>Theta*Gamma/((Alpha*Delta-Gamma*Beta))*z1_1+Ita*Alpha/((Alpha*Delta-Gamma*Beta))*z2_1</f>
        <v>4</v>
      </c>
      <c r="E21" s="23">
        <f t="shared" si="4"/>
        <v>18</v>
      </c>
      <c r="F21" s="24">
        <f t="shared" si="5"/>
        <v>4</v>
      </c>
      <c r="G21" s="24">
        <f t="shared" si="6"/>
        <v>4</v>
      </c>
      <c r="H21" s="24">
        <f t="shared" si="3"/>
        <v>0</v>
      </c>
      <c r="I21" s="25">
        <f t="shared" si="2"/>
        <v>0</v>
      </c>
    </row>
    <row r="22" spans="1:9" ht="13.95" customHeight="1" thickBot="1" x14ac:dyDescent="0.3">
      <c r="E22" s="23">
        <f t="shared" si="4"/>
        <v>19</v>
      </c>
      <c r="F22" s="24">
        <f t="shared" si="5"/>
        <v>4</v>
      </c>
      <c r="G22" s="24">
        <f t="shared" si="6"/>
        <v>4</v>
      </c>
      <c r="H22" s="24">
        <f t="shared" si="3"/>
        <v>0</v>
      </c>
      <c r="I22" s="25">
        <f t="shared" si="2"/>
        <v>0</v>
      </c>
    </row>
    <row r="23" spans="1:9" ht="13.95" customHeight="1" x14ac:dyDescent="0.25">
      <c r="A23" s="38" t="s">
        <v>28</v>
      </c>
      <c r="B23" s="41" t="s">
        <v>29</v>
      </c>
      <c r="C23" s="42" t="s">
        <v>30</v>
      </c>
      <c r="E23" s="23">
        <f t="shared" si="4"/>
        <v>20</v>
      </c>
      <c r="F23" s="24">
        <f t="shared" si="5"/>
        <v>4</v>
      </c>
      <c r="G23" s="24">
        <f t="shared" si="6"/>
        <v>4</v>
      </c>
      <c r="H23" s="24">
        <f t="shared" si="3"/>
        <v>0</v>
      </c>
      <c r="I23" s="25">
        <f t="shared" si="2"/>
        <v>0</v>
      </c>
    </row>
    <row r="24" spans="1:9" ht="13.95" customHeight="1" x14ac:dyDescent="0.35">
      <c r="A24" s="11" t="s">
        <v>11</v>
      </c>
      <c r="B24" s="33">
        <f>IF((Alpha+Delta)^2-4*(Alpha*Delta-Gamma*Beta)&gt;0,(-(Alpha+Delta)-SQRT((Alpha+Delta)^2-4*(Alpha*Delta-Gamma*Beta)))/2,(-(Alpha+Delta))/2)</f>
        <v>-0.75</v>
      </c>
      <c r="C24" s="18">
        <f>IF((Alpha+Delta)^2-4*(Alpha*Delta-Gamma*Beta)&gt;0, 3-3, +SQRT(-((Alpha+Delta)^2-4*(Alpha*Delta-Gamma*Beta)))/2)</f>
        <v>0</v>
      </c>
      <c r="E24" s="23">
        <f t="shared" si="4"/>
        <v>21</v>
      </c>
      <c r="F24" s="24">
        <f t="shared" si="5"/>
        <v>4</v>
      </c>
      <c r="G24" s="24">
        <f t="shared" si="6"/>
        <v>4</v>
      </c>
      <c r="H24" s="24">
        <f t="shared" si="3"/>
        <v>0</v>
      </c>
      <c r="I24" s="25">
        <f t="shared" si="2"/>
        <v>0</v>
      </c>
    </row>
    <row r="25" spans="1:9" ht="13.95" customHeight="1" thickBot="1" x14ac:dyDescent="0.4">
      <c r="A25" s="14" t="s">
        <v>12</v>
      </c>
      <c r="B25" s="34">
        <f>IF((Alpha+Delta)^2-4*(Alpha*Delta-Gamma*Beta)&gt;0,(-(Alpha+Delta)+SQRT((Alpha+Delta)^2-4*(Alpha*Delta-Gamma*Beta)))/2,(-(Alpha+Delta))/2)</f>
        <v>0.25</v>
      </c>
      <c r="C25" s="20">
        <f>IF((Alpha+Delta)^2-4*(Alpha*Delta-Gamma*Beta)&gt;0, 3-3, -SQRT(-((Alpha+Delta)^2-4*(Alpha*Delta-Gamma*Beta)))/2)</f>
        <v>0</v>
      </c>
      <c r="E25" s="23">
        <f t="shared" si="4"/>
        <v>22</v>
      </c>
      <c r="F25" s="24">
        <f t="shared" si="5"/>
        <v>4</v>
      </c>
      <c r="G25" s="24">
        <f t="shared" si="6"/>
        <v>4</v>
      </c>
      <c r="H25" s="24">
        <f t="shared" si="3"/>
        <v>0</v>
      </c>
      <c r="I25" s="25">
        <f t="shared" si="2"/>
        <v>0</v>
      </c>
    </row>
    <row r="26" spans="1:9" ht="13.95" customHeight="1" thickBot="1" x14ac:dyDescent="0.3">
      <c r="E26" s="23">
        <f t="shared" si="4"/>
        <v>23</v>
      </c>
      <c r="F26" s="24">
        <f t="shared" si="5"/>
        <v>4</v>
      </c>
      <c r="G26" s="24">
        <f t="shared" si="6"/>
        <v>4</v>
      </c>
      <c r="H26" s="24">
        <f t="shared" si="3"/>
        <v>0</v>
      </c>
      <c r="I26" s="25">
        <f t="shared" si="2"/>
        <v>0</v>
      </c>
    </row>
    <row r="27" spans="1:9" ht="13.95" customHeight="1" x14ac:dyDescent="0.25">
      <c r="A27" s="38" t="s">
        <v>31</v>
      </c>
      <c r="B27" s="40"/>
      <c r="E27" s="23">
        <f t="shared" si="4"/>
        <v>24</v>
      </c>
      <c r="F27" s="24">
        <f t="shared" si="5"/>
        <v>4</v>
      </c>
      <c r="G27" s="24">
        <f t="shared" si="6"/>
        <v>4</v>
      </c>
      <c r="H27" s="24">
        <f t="shared" si="3"/>
        <v>0</v>
      </c>
      <c r="I27" s="25">
        <f t="shared" si="2"/>
        <v>0</v>
      </c>
    </row>
    <row r="28" spans="1:9" ht="13.95" customHeight="1" x14ac:dyDescent="0.35">
      <c r="A28" s="11" t="s">
        <v>32</v>
      </c>
      <c r="B28" s="35">
        <f>IF(C24=0,ABS(1+B24),SQRT((1+B24)^2+C24^2))</f>
        <v>0.25</v>
      </c>
      <c r="E28" s="23">
        <f t="shared" si="4"/>
        <v>25</v>
      </c>
      <c r="F28" s="24">
        <f t="shared" si="5"/>
        <v>4</v>
      </c>
      <c r="G28" s="24">
        <f t="shared" si="6"/>
        <v>4</v>
      </c>
      <c r="H28" s="24">
        <f t="shared" si="3"/>
        <v>0</v>
      </c>
      <c r="I28" s="25">
        <f t="shared" si="2"/>
        <v>0</v>
      </c>
    </row>
    <row r="29" spans="1:9" ht="13.95" customHeight="1" thickBot="1" x14ac:dyDescent="0.4">
      <c r="A29" s="14" t="s">
        <v>33</v>
      </c>
      <c r="B29" s="36">
        <f>IF(C25=0,ABS(1+B25),SQRT((1+B25)^2+C25^2))</f>
        <v>1.25</v>
      </c>
      <c r="E29" s="23">
        <f t="shared" si="4"/>
        <v>26</v>
      </c>
      <c r="F29" s="24">
        <f t="shared" si="5"/>
        <v>4</v>
      </c>
      <c r="G29" s="24">
        <f t="shared" si="6"/>
        <v>4</v>
      </c>
      <c r="H29" s="24">
        <f t="shared" si="3"/>
        <v>0</v>
      </c>
      <c r="I29" s="25">
        <f t="shared" si="2"/>
        <v>0</v>
      </c>
    </row>
    <row r="30" spans="1:9" ht="13.95" customHeight="1" x14ac:dyDescent="0.25">
      <c r="E30" s="23">
        <f t="shared" si="4"/>
        <v>27</v>
      </c>
      <c r="F30" s="24">
        <f t="shared" si="5"/>
        <v>4</v>
      </c>
      <c r="G30" s="24">
        <f t="shared" si="6"/>
        <v>4</v>
      </c>
      <c r="H30" s="24">
        <f t="shared" si="3"/>
        <v>0</v>
      </c>
      <c r="I30" s="25">
        <f t="shared" si="2"/>
        <v>0</v>
      </c>
    </row>
    <row r="31" spans="1:9" ht="13.95" customHeight="1" x14ac:dyDescent="0.25">
      <c r="E31" s="23">
        <f t="shared" si="4"/>
        <v>28</v>
      </c>
      <c r="F31" s="24">
        <f t="shared" si="5"/>
        <v>4</v>
      </c>
      <c r="G31" s="24">
        <f t="shared" si="6"/>
        <v>4</v>
      </c>
      <c r="H31" s="24">
        <f t="shared" si="3"/>
        <v>0</v>
      </c>
      <c r="I31" s="25">
        <f t="shared" si="2"/>
        <v>0</v>
      </c>
    </row>
    <row r="32" spans="1:9" ht="13.95" customHeight="1" x14ac:dyDescent="0.25">
      <c r="E32" s="23">
        <f t="shared" si="4"/>
        <v>29</v>
      </c>
      <c r="F32" s="24">
        <f t="shared" si="5"/>
        <v>4</v>
      </c>
      <c r="G32" s="24">
        <f t="shared" si="6"/>
        <v>4</v>
      </c>
      <c r="H32" s="24">
        <f t="shared" si="3"/>
        <v>0</v>
      </c>
      <c r="I32" s="25">
        <f t="shared" si="2"/>
        <v>0</v>
      </c>
    </row>
    <row r="33" spans="3:9" ht="13.95" customHeight="1" thickBot="1" x14ac:dyDescent="0.3">
      <c r="E33" s="26">
        <f t="shared" si="4"/>
        <v>30</v>
      </c>
      <c r="F33" s="27">
        <f t="shared" ref="F33" si="9">F32+H32</f>
        <v>4</v>
      </c>
      <c r="G33" s="27">
        <f t="shared" ref="G33" si="10">G32+I32</f>
        <v>4</v>
      </c>
      <c r="H33" s="27">
        <f t="shared" si="3"/>
        <v>0</v>
      </c>
      <c r="I33" s="28">
        <f t="shared" si="2"/>
        <v>0</v>
      </c>
    </row>
    <row r="34" spans="3:9" ht="13.95" customHeight="1" x14ac:dyDescent="0.25">
      <c r="C34" s="7"/>
    </row>
    <row r="35" spans="3:9" ht="13.95" customHeight="1" x14ac:dyDescent="0.25"/>
    <row r="36" spans="3:9" ht="13.95" customHeight="1" x14ac:dyDescent="0.25"/>
    <row r="37" spans="3:9" ht="13.95" customHeight="1" x14ac:dyDescent="0.25"/>
    <row r="38" spans="3:9" ht="13.95" customHeight="1" x14ac:dyDescent="0.25"/>
    <row r="39" spans="3:9" ht="13.95" customHeight="1" x14ac:dyDescent="0.25"/>
    <row r="40" spans="3:9" ht="13.95" customHeight="1" x14ac:dyDescent="0.25"/>
    <row r="41" spans="3:9" ht="13.95" customHeight="1" x14ac:dyDescent="0.25"/>
    <row r="42" spans="3:9" ht="13.95" customHeight="1" x14ac:dyDescent="0.25"/>
    <row r="43" spans="3:9" ht="13.95" customHeight="1" x14ac:dyDescent="0.25"/>
    <row r="44" spans="3:9" ht="13.95" customHeight="1" x14ac:dyDescent="0.25"/>
    <row r="45" spans="3:9" ht="13.95" customHeight="1" x14ac:dyDescent="0.25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18</vt:i4>
      </vt:variant>
    </vt:vector>
  </HeadingPairs>
  <TitlesOfParts>
    <vt:vector size="21" baseType="lpstr">
      <vt:lpstr>Hoja1</vt:lpstr>
      <vt:lpstr>Hoja2</vt:lpstr>
      <vt:lpstr>Hoja3</vt:lpstr>
      <vt:lpstr>Alpha</vt:lpstr>
      <vt:lpstr>Beta</vt:lpstr>
      <vt:lpstr>Delta</vt:lpstr>
      <vt:lpstr>Gamma</vt:lpstr>
      <vt:lpstr>Ita</vt:lpstr>
      <vt:lpstr>Lambda1</vt:lpstr>
      <vt:lpstr>Lambda1_0</vt:lpstr>
      <vt:lpstr>Lambda2</vt:lpstr>
      <vt:lpstr>Theta</vt:lpstr>
      <vt:lpstr>x1bar_0</vt:lpstr>
      <vt:lpstr>x1bar_1</vt:lpstr>
      <vt:lpstr>x2bar_0</vt:lpstr>
      <vt:lpstr>x2bar_1</vt:lpstr>
      <vt:lpstr>x2bar0</vt:lpstr>
      <vt:lpstr>z1_0</vt:lpstr>
      <vt:lpstr>z1_1</vt:lpstr>
      <vt:lpstr>z2_0</vt:lpstr>
      <vt:lpstr>z2_1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2019-12-20T05:35:16Z</dcterms:modified>
</cp:coreProperties>
</file>